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11820" windowHeight="4335" activeTab="0"/>
  </bookViews>
  <sheets>
    <sheet name="cone" sheetId="1" r:id="rId1"/>
    <sheet name="tan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<sst xmlns="http://schemas.openxmlformats.org/spreadsheetml/2006/main" count="44" uniqueCount="24">
  <si>
    <t>Shroud Calculator</t>
  </si>
  <si>
    <t>Input - IN</t>
  </si>
  <si>
    <t>Inches</t>
  </si>
  <si>
    <t>Millimeters</t>
  </si>
  <si>
    <t>Small Diameter</t>
  </si>
  <si>
    <t>Large Diameter</t>
  </si>
  <si>
    <t>Height</t>
  </si>
  <si>
    <t>Resolution (dpi)</t>
  </si>
  <si>
    <t>Output</t>
  </si>
  <si>
    <t>Small Radius</t>
  </si>
  <si>
    <t>Large Radius</t>
  </si>
  <si>
    <t>Angle</t>
  </si>
  <si>
    <t>Input - MM</t>
  </si>
  <si>
    <t>Resolution (dpmm)</t>
  </si>
  <si>
    <t>Tan(Angle)</t>
  </si>
  <si>
    <t>angle</t>
  </si>
  <si>
    <t>opposite=</t>
  </si>
  <si>
    <t>ajacent</t>
  </si>
  <si>
    <t>instructions:   data entry in BLUE, don't forget page 2</t>
  </si>
  <si>
    <t>instructions:  enter a angle of one corner for the right trangle.  Enter the</t>
  </si>
  <si>
    <t xml:space="preserve">length of the ajacent side, and the length of the opposite side </t>
  </si>
  <si>
    <t xml:space="preserve">is calculated.  Data entry is in BLUE. </t>
  </si>
  <si>
    <t>is calculated.  Data entry is in BLUE.  Attach corner of triangle</t>
  </si>
  <si>
    <t xml:space="preserve">to center of circles to get exact angle line using hpotenuse.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</si>
</sst>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171" fontId="8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38100</xdr:rowOff>
    </xdr:from>
    <xdr:to>
      <xdr:col>0</xdr:col>
      <xdr:colOff>895350</xdr:colOff>
      <xdr:row>8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11</xdr:row>
      <xdr:rowOff>0</xdr:rowOff>
    </xdr:from>
    <xdr:to>
      <xdr:col>0</xdr:col>
      <xdr:colOff>942975</xdr:colOff>
      <xdr:row>16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81175"/>
          <a:ext cx="828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22</xdr:row>
      <xdr:rowOff>38100</xdr:rowOff>
    </xdr:from>
    <xdr:to>
      <xdr:col>0</xdr:col>
      <xdr:colOff>895350</xdr:colOff>
      <xdr:row>26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045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28</xdr:row>
      <xdr:rowOff>152400</xdr:rowOff>
    </xdr:from>
    <xdr:to>
      <xdr:col>0</xdr:col>
      <xdr:colOff>942975</xdr:colOff>
      <xdr:row>34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686300"/>
          <a:ext cx="828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8">
      <selection activeCell="C44" sqref="C44"/>
    </sheetView>
  </sheetViews>
  <sheetFormatPr defaultColWidth="9.140625" defaultRowHeight="12.75"/>
  <cols>
    <col min="1" max="1" width="15.7109375" style="2" customWidth="1"/>
    <col min="2" max="2" width="16.57421875" style="2" customWidth="1"/>
    <col min="3" max="4" width="12.7109375" style="2" customWidth="1"/>
    <col min="5" max="5" width="25.7109375" style="2" customWidth="1"/>
    <col min="6" max="6" width="23.421875" style="2" customWidth="1"/>
    <col min="7" max="16384" width="8.8515625" style="2" customWidth="1"/>
  </cols>
  <sheetData>
    <row r="1" spans="2:4" ht="12.75">
      <c r="B1" s="2" t="s">
        <v>18</v>
      </c>
      <c r="D1" s="9"/>
    </row>
    <row r="2" ht="12.75">
      <c r="D2" s="9"/>
    </row>
    <row r="3" spans="2:3" ht="12.75">
      <c r="B3" s="2" t="s">
        <v>0</v>
      </c>
      <c r="C3" s="3" t="s">
        <v>1</v>
      </c>
    </row>
    <row r="5" spans="3:8" ht="12.75">
      <c r="C5" s="4" t="s">
        <v>2</v>
      </c>
      <c r="D5" s="4" t="s">
        <v>3</v>
      </c>
      <c r="E5" s="4" t="str">
        <f>"In Pixels @ "&amp;ROUND(C9,0)&amp;" dpi"</f>
        <v>In Pixels @ 0 dpi</v>
      </c>
      <c r="F5" s="4" t="str">
        <f>"In Pixels @ "&amp;ROUND(D9,4)&amp;" dpmm"</f>
        <v>In Pixels @ 0 dpmm</v>
      </c>
      <c r="G5" s="4"/>
      <c r="H5" s="4"/>
    </row>
    <row r="6" spans="2:6" ht="12.75">
      <c r="B6" s="2" t="s">
        <v>4</v>
      </c>
      <c r="C6" s="1">
        <v>2</v>
      </c>
      <c r="D6" s="5">
        <f>C6/0.03937</f>
        <v>50.8001016002032</v>
      </c>
      <c r="E6" s="6">
        <f>C6*C9</f>
        <v>0</v>
      </c>
      <c r="F6" s="6">
        <f>D6*D9</f>
        <v>0</v>
      </c>
    </row>
    <row r="7" spans="2:6" ht="12.75">
      <c r="B7" s="2" t="s">
        <v>5</v>
      </c>
      <c r="C7" s="1">
        <v>5</v>
      </c>
      <c r="D7" s="5">
        <f>C7/0.03937</f>
        <v>127.000254000508</v>
      </c>
      <c r="E7" s="6">
        <f>C7*C9</f>
        <v>0</v>
      </c>
      <c r="F7" s="6">
        <f>D7*D9</f>
        <v>0</v>
      </c>
    </row>
    <row r="8" spans="2:6" ht="12.75">
      <c r="B8" s="2" t="s">
        <v>6</v>
      </c>
      <c r="C8" s="1">
        <v>3</v>
      </c>
      <c r="D8" s="5">
        <f>C8/0.03937</f>
        <v>76.2001524003048</v>
      </c>
      <c r="E8" s="6">
        <f>C8*C9</f>
        <v>0</v>
      </c>
      <c r="F8" s="6">
        <f>D8*D9</f>
        <v>0</v>
      </c>
    </row>
    <row r="9" spans="2:4" ht="12.75">
      <c r="B9" s="2" t="s">
        <v>7</v>
      </c>
      <c r="C9" s="1"/>
      <c r="D9" s="5">
        <f>C9/25.4</f>
        <v>0</v>
      </c>
    </row>
    <row r="11" ht="12.75">
      <c r="C11" s="3" t="s">
        <v>8</v>
      </c>
    </row>
    <row r="12" spans="3:4" ht="12.75">
      <c r="C12" s="4" t="s">
        <v>2</v>
      </c>
      <c r="D12" s="4" t="s">
        <v>3</v>
      </c>
    </row>
    <row r="13" spans="2:6" ht="12.75">
      <c r="B13" s="2" t="s">
        <v>9</v>
      </c>
      <c r="C13" s="7">
        <f>SQRT(POWER((C6/2),2)+POWER(((C8*C6)/(C7-C6)),2))</f>
        <v>2.23606797749979</v>
      </c>
      <c r="D13" s="5">
        <f>C13/0.03937</f>
        <v>56.7962402209751</v>
      </c>
      <c r="E13" s="6">
        <f>C13*C9</f>
        <v>0</v>
      </c>
      <c r="F13" s="6">
        <f>D13*D9</f>
        <v>0</v>
      </c>
    </row>
    <row r="14" spans="2:6" ht="12.75">
      <c r="B14" s="2" t="s">
        <v>10</v>
      </c>
      <c r="C14" s="7">
        <f>SQRT(POWER((C7/2),2)+POWER(((C8*C7)/(C7-C6)),2))</f>
        <v>5.5901699437494745</v>
      </c>
      <c r="D14" s="5">
        <f>C14/0.03937</f>
        <v>141.99060055243774</v>
      </c>
      <c r="E14" s="6">
        <f>C14*C9</f>
        <v>0</v>
      </c>
      <c r="F14" s="6">
        <f>D14*D9</f>
        <v>0</v>
      </c>
    </row>
    <row r="15" spans="2:6" ht="12.75">
      <c r="B15" s="2" t="s">
        <v>11</v>
      </c>
      <c r="C15" s="7">
        <f>180*(C7/C14)</f>
        <v>160.99689437998487</v>
      </c>
      <c r="D15" s="5">
        <f>180*(D7/D14)</f>
        <v>160.99689437998487</v>
      </c>
      <c r="E15" s="5">
        <f>C15</f>
        <v>160.99689437998487</v>
      </c>
      <c r="F15" s="5">
        <f>D15</f>
        <v>160.99689437998487</v>
      </c>
    </row>
    <row r="16" spans="2:3" ht="12.75">
      <c r="B16" s="2" t="s">
        <v>14</v>
      </c>
      <c r="C16" s="8">
        <f>TAN(C15)</f>
        <v>0.9807286521525646</v>
      </c>
    </row>
    <row r="17" ht="12.75"/>
    <row r="21" spans="2:3" ht="12.75">
      <c r="B21" s="2" t="s">
        <v>0</v>
      </c>
      <c r="C21" s="3" t="s">
        <v>12</v>
      </c>
    </row>
    <row r="23" spans="3:6" ht="12.75">
      <c r="C23" s="4" t="s">
        <v>3</v>
      </c>
      <c r="D23" s="4" t="s">
        <v>2</v>
      </c>
      <c r="E23" s="4" t="str">
        <f>"In Pixels @ "&amp;ROUND(C27,4)&amp;" dpmm"</f>
        <v>In Pixels @ 0 dpmm</v>
      </c>
      <c r="F23" s="4" t="str">
        <f>"In Pixels @ "&amp;ROUND(D27,0)&amp;" dpi"</f>
        <v>In Pixels @ 0 dpi</v>
      </c>
    </row>
    <row r="24" spans="2:6" ht="12.75">
      <c r="B24" s="2" t="s">
        <v>4</v>
      </c>
      <c r="C24" s="1">
        <v>5.5</v>
      </c>
      <c r="D24" s="5">
        <f>C24/25.4</f>
        <v>0.21653543307086615</v>
      </c>
      <c r="E24" s="6">
        <f>C24*C27</f>
        <v>0</v>
      </c>
      <c r="F24" s="6">
        <f>D24*D27</f>
        <v>0</v>
      </c>
    </row>
    <row r="25" spans="2:6" ht="12.75">
      <c r="B25" s="2" t="s">
        <v>5</v>
      </c>
      <c r="C25" s="1">
        <v>7</v>
      </c>
      <c r="D25" s="5">
        <f>C25/25.4</f>
        <v>0.2755905511811024</v>
      </c>
      <c r="E25" s="6">
        <f>C25*C27</f>
        <v>0</v>
      </c>
      <c r="F25" s="6">
        <f>D25*D27</f>
        <v>0</v>
      </c>
    </row>
    <row r="26" spans="2:6" ht="12.75">
      <c r="B26" s="2" t="s">
        <v>6</v>
      </c>
      <c r="C26" s="1">
        <v>1.7</v>
      </c>
      <c r="D26" s="5">
        <f>C26/25.4</f>
        <v>0.06692913385826772</v>
      </c>
      <c r="E26" s="6">
        <f>C26*C27</f>
        <v>0</v>
      </c>
      <c r="F26" s="6">
        <f>D26*D27</f>
        <v>0</v>
      </c>
    </row>
    <row r="27" spans="2:4" ht="12.75">
      <c r="B27" s="2" t="s">
        <v>13</v>
      </c>
      <c r="C27" s="1"/>
      <c r="D27" s="6">
        <f>C27/0.03937</f>
        <v>0</v>
      </c>
    </row>
    <row r="29" ht="12.75">
      <c r="C29" s="3" t="s">
        <v>8</v>
      </c>
    </row>
    <row r="30" spans="3:4" ht="12.75">
      <c r="C30" s="4" t="s">
        <v>3</v>
      </c>
      <c r="D30" s="4" t="s">
        <v>2</v>
      </c>
    </row>
    <row r="31" spans="2:6" ht="12.75">
      <c r="B31" s="2" t="s">
        <v>9</v>
      </c>
      <c r="C31" s="7">
        <f>SQRT(POWER((C24/2),2)+POWER(((C26*C24)/(C25-C24)),2))</f>
        <v>6.812998197889417</v>
      </c>
      <c r="D31" s="5">
        <f>C31/25.4</f>
        <v>0.26822827550745737</v>
      </c>
      <c r="E31" s="6">
        <f>C31*C27</f>
        <v>0</v>
      </c>
      <c r="F31" s="6">
        <f>D31*D27</f>
        <v>0</v>
      </c>
    </row>
    <row r="32" spans="2:6" ht="12.75">
      <c r="B32" s="2" t="s">
        <v>10</v>
      </c>
      <c r="C32" s="7">
        <f>SQRT(POWER((C25/2),2)+POWER(((C26*C25)/(C25-C24)),2))</f>
        <v>8.671088615495622</v>
      </c>
      <c r="D32" s="5">
        <f>C32/25.4</f>
        <v>0.34138144155494576</v>
      </c>
      <c r="E32" s="6">
        <f>C32*C27</f>
        <v>0</v>
      </c>
      <c r="F32" s="6">
        <f>D32*D27</f>
        <v>0</v>
      </c>
    </row>
    <row r="33" spans="2:6" ht="12.75">
      <c r="B33" s="2" t="s">
        <v>11</v>
      </c>
      <c r="C33" s="7">
        <f>180*(C25/C32)</f>
        <v>145.31047436746567</v>
      </c>
      <c r="D33" s="5">
        <f>180*(D25/D32)</f>
        <v>145.31047436746567</v>
      </c>
      <c r="E33" s="5">
        <f>C33</f>
        <v>145.31047436746567</v>
      </c>
      <c r="F33" s="5">
        <f>D33</f>
        <v>145.31047436746567</v>
      </c>
    </row>
    <row r="34" spans="2:3" ht="12.75">
      <c r="B34" s="2" t="s">
        <v>14</v>
      </c>
      <c r="C34" s="8">
        <f>TAN(C33)</f>
        <v>1.023911888753509</v>
      </c>
    </row>
    <row r="35" ht="12.75"/>
    <row r="37" spans="2:6" ht="12.75">
      <c r="B37" t="s">
        <v>19</v>
      </c>
      <c r="C37"/>
      <c r="D37"/>
      <c r="E37"/>
      <c r="F37"/>
    </row>
    <row r="38" spans="1:6" ht="12.75">
      <c r="A38" s="2">
        <f>7*3.1415</f>
        <v>21.9905</v>
      </c>
      <c r="B38"/>
      <c r="C38" t="s">
        <v>20</v>
      </c>
      <c r="D38"/>
      <c r="E38"/>
      <c r="F38"/>
    </row>
    <row r="39" spans="2:6" ht="12.75">
      <c r="B39"/>
      <c r="C39" t="s">
        <v>22</v>
      </c>
      <c r="D39"/>
      <c r="E39"/>
      <c r="F39"/>
    </row>
    <row r="40" spans="2:6" ht="12.75">
      <c r="B40"/>
      <c r="C40" t="s">
        <v>23</v>
      </c>
      <c r="D40"/>
      <c r="E40"/>
      <c r="F40"/>
    </row>
    <row r="41" spans="2:6" ht="12.75">
      <c r="B41"/>
      <c r="C41"/>
      <c r="D41"/>
      <c r="E41"/>
      <c r="F41"/>
    </row>
    <row r="42" spans="2:6" ht="12.75">
      <c r="B42" t="s">
        <v>15</v>
      </c>
      <c r="C42" s="12">
        <f>MOD(C33,90)</f>
        <v>55.31047436746567</v>
      </c>
      <c r="D42" s="12">
        <f>ABS(90-MOD(D33,90))</f>
        <v>34.68952563253433</v>
      </c>
      <c r="E42"/>
      <c r="F42"/>
    </row>
    <row r="43" spans="2:6" ht="12.75">
      <c r="B43" t="s">
        <v>17</v>
      </c>
      <c r="C43" s="11">
        <v>1</v>
      </c>
      <c r="D43" s="11">
        <v>1</v>
      </c>
      <c r="E43"/>
      <c r="F43"/>
    </row>
    <row r="44" spans="2:6" ht="12.75">
      <c r="B44" s="9" t="s">
        <v>16</v>
      </c>
      <c r="C44" s="2">
        <f>TAN(PI()*C42/180)*C43</f>
        <v>1.4447476521632452</v>
      </c>
      <c r="D44" s="2">
        <f>TAN(PI()*D42/180)*D43</f>
        <v>0.6921623983971754</v>
      </c>
      <c r="E44"/>
      <c r="F44"/>
    </row>
    <row r="45" spans="2:6" ht="12.75">
      <c r="B45"/>
      <c r="C45"/>
      <c r="D45"/>
      <c r="E45"/>
      <c r="F45"/>
    </row>
    <row r="46" spans="2:6" ht="12.75">
      <c r="B46"/>
      <c r="C46"/>
      <c r="D46"/>
      <c r="E46"/>
      <c r="F46"/>
    </row>
    <row r="48" ht="12.75">
      <c r="C48" s="2">
        <f>37*3.1415</f>
        <v>116.2355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E10"/>
    </sheetView>
  </sheetViews>
  <sheetFormatPr defaultColWidth="9.140625" defaultRowHeight="12.75"/>
  <sheetData>
    <row r="1" ht="12.75">
      <c r="A1" t="s">
        <v>19</v>
      </c>
    </row>
    <row r="2" ht="12.75">
      <c r="B2" t="s">
        <v>20</v>
      </c>
    </row>
    <row r="3" ht="12.75">
      <c r="B3" t="s">
        <v>21</v>
      </c>
    </row>
    <row r="6" spans="1:2" ht="12.75">
      <c r="A6" t="s">
        <v>15</v>
      </c>
      <c r="B6" s="10">
        <f>360-273.3</f>
        <v>86.69999999999999</v>
      </c>
    </row>
    <row r="7" spans="1:2" ht="12.75">
      <c r="A7" t="s">
        <v>17</v>
      </c>
      <c r="B7" s="11">
        <v>4</v>
      </c>
    </row>
    <row r="8" spans="1:2" ht="12.75">
      <c r="A8" s="9" t="s">
        <v>16</v>
      </c>
      <c r="B8" s="2">
        <f>TAN(PI()*B6/180)*B7</f>
        <v>69.37261823709831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Leslie</cp:lastModifiedBy>
  <dcterms:created xsi:type="dcterms:W3CDTF">2000-01-03T12:31:43Z</dcterms:created>
  <dcterms:modified xsi:type="dcterms:W3CDTF">2003-03-14T00:06:01Z</dcterms:modified>
  <cp:category/>
  <cp:version/>
  <cp:contentType/>
  <cp:contentStatus/>
</cp:coreProperties>
</file>